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65" windowHeight="10635"/>
  </bookViews>
  <sheets>
    <sheet name="控制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<sst xmlns="http://schemas.openxmlformats.org/spreadsheetml/2006/main" count="160" uniqueCount="102">
  <si>
    <t>招标清单</t>
  </si>
  <si>
    <t>项目</t>
  </si>
  <si>
    <t>项目名称、规格及说明</t>
  </si>
  <si>
    <t>单位</t>
  </si>
  <si>
    <t>数量</t>
  </si>
  <si>
    <t>控制价单价
（含税)</t>
  </si>
  <si>
    <t>控制价合价
(含税）</t>
  </si>
  <si>
    <t>报价单价
（含税)</t>
  </si>
  <si>
    <t>报价合价
(含税）</t>
  </si>
  <si>
    <t>厂商规格说明或备注</t>
  </si>
  <si>
    <t>地面工程</t>
  </si>
  <si>
    <t>提供及安装地面800*800地砖
（不包含地砖主材）</t>
  </si>
  <si>
    <t>㎡</t>
  </si>
  <si>
    <t>材料说明：拉法基或二郎山325R水泥，中砂。工艺流程：清理基层--抄平放线--基层抹灰--排版--粘贴--养护--填缝。（800mm*800mm地砖主材详见主材清单）</t>
  </si>
  <si>
    <t>提供及安装地面400*400地砖
（不包含地砖主材）</t>
  </si>
  <si>
    <t>材料说明：拉法基或二郎山325R水泥，中砂。工艺流程：清理基层--抄平放线--基层抹灰--排版--粘贴--养护--清理。（400mm*400mm地砖主材详见主材清单）</t>
  </si>
  <si>
    <t>提供及安装卫生间地面防水工程</t>
  </si>
  <si>
    <t>1、材料说明：国标300K丙纶防水。2、施工要求：卫生间高度：0.5m，门口须翻边。3、卫生间工艺流程：沉箱防水基层处理——闭水试验——回填找平——丙纶施工——管口柔性防水涂刷。4、工艺标准：基层平整，密实，防水层厚度均匀、达标，无遗漏，闭水试验48小时无渗漏。</t>
  </si>
  <si>
    <t>提供及安装防水层水泥砂浆保护层（卫生间）</t>
  </si>
  <si>
    <t>配置说明：全包，水泥砂浆厚度2cm内。材料说明：拉法基或二郎山325R水泥，中砂。工艺流程：调和砂浆——弹线定位——砂浆找平。工艺标准：大面平整，无空鼓，起泡，砂浆饱满。</t>
  </si>
  <si>
    <t>提供及安装卫生间（回填深度400mm以内）</t>
  </si>
  <si>
    <t>材料说明：轻质碳渣、拉法基或二郎山325R水泥，中砂。工艺流程：碳渣回填，水泥砂浆找平，留坡，二次排水工艺。工艺标准：回填饱满。</t>
  </si>
  <si>
    <t>提供及安装水泥砂浆找平层</t>
  </si>
  <si>
    <t>砌筑蹲坑</t>
  </si>
  <si>
    <t>个</t>
  </si>
  <si>
    <t>红砖+水泥河沙</t>
  </si>
  <si>
    <t>卫生间原底部第一遍防水</t>
  </si>
  <si>
    <t>提供地砖美缝处理</t>
  </si>
  <si>
    <t>工艺说明：专用美缝处理</t>
  </si>
  <si>
    <t>提供及安装不锈钢踢脚线</t>
  </si>
  <si>
    <t>m</t>
  </si>
  <si>
    <t>阻燃板基层+60mm拉丝不锈钢踢脚线</t>
  </si>
  <si>
    <t>隔间墙工程</t>
  </si>
  <si>
    <t>新做轻质加气块墙体（含预留门洞，厚度100）</t>
  </si>
  <si>
    <t>材料说明：拉法基或二郎山325R水泥，轻质加气块、砌筑砂浆。工艺流程：抄平放线--砌筑墙体--与结构柱或者原砌体相交处做钢丝网加强措施--双面挂网抹抗裂砂浆。</t>
  </si>
  <si>
    <t>新增门过梁</t>
  </si>
  <si>
    <t>成品过梁</t>
  </si>
  <si>
    <t>卫生间底部反坎</t>
  </si>
  <si>
    <t>提供及安装钢化玻璃高隔断(H=2400）</t>
  </si>
  <si>
    <t>材料说明：定制玻璃隔断（含12mm钢化玻璃)</t>
  </si>
  <si>
    <t>玻璃隔断上方轻钢龙骨+钢架+石膏板隔墙</t>
  </si>
  <si>
    <t>石膏板+钢架</t>
  </si>
  <si>
    <t>立面木作及饰面工程</t>
  </si>
  <si>
    <t>提供及安装墙面400*800墙砖铺贴（卫生间，不包含墙砖主材）</t>
  </si>
  <si>
    <t>材料说明：拉法基325R水泥，中砂。工艺流程：清理基层--抄平放线--基层抹灰--排版--粘贴--养护--填缝。（400mm*800mm墙砖主材详见主材清单）</t>
  </si>
  <si>
    <t>提供及安装卫生间墙面防水工程</t>
  </si>
  <si>
    <t>提供墙砖美缝处理</t>
  </si>
  <si>
    <t>工艺说明：清理，专用美缝剂勾缝</t>
  </si>
  <si>
    <t>喷涂墙面白色乳胶漆
（含腻子基层）PT-02</t>
  </si>
  <si>
    <t>工艺说明：1、原墙面专用界面剂全屋滚涂一遍。2、墙衬、墙平（找平专用）、“找平腻子”满墙找平一遍，新建墙体及墙面开槽处须挂尼龙网处理，顶面石膏板接缝须用牛皮纸处理，阳角处专用护角线。3、“腻子”二遍，打磨——找补——大面顺平。4、立邦底漆.底漆一遍,面漆二遍喷涂。5、不含分色费。6、工艺标准：大面顺平，两米拷尺检验，无气泡、无空鼓、无沙眼。</t>
  </si>
  <si>
    <t>定制人造石卫生间台面+钢架</t>
  </si>
  <si>
    <t>人造石台面+钢架</t>
  </si>
  <si>
    <t>门窗工程</t>
  </si>
  <si>
    <t>单开玻璃地弹门M0924地弹簧等五金配件（含拉手、地弹簧、门夹等）</t>
  </si>
  <si>
    <t>樘</t>
  </si>
  <si>
    <t>双开玻璃地弹门M1624地弹簧等五金配件（含拉手、地弹簧、门夹等）</t>
  </si>
  <si>
    <t>定制木门M0821</t>
  </si>
  <si>
    <t>卫生间木门0721</t>
  </si>
  <si>
    <t>定制卫生间成品隔断</t>
  </si>
  <si>
    <t>蹲位</t>
  </si>
  <si>
    <t>入口玻璃地弹门不锈钢门套</t>
  </si>
  <si>
    <t>洗手间与过道处不锈钢门套</t>
  </si>
  <si>
    <t>主材清单</t>
  </si>
  <si>
    <t>800*800地砖</t>
  </si>
  <si>
    <t>400*400卫生间防滑地砖</t>
  </si>
  <si>
    <t>400*800墙砖</t>
  </si>
  <si>
    <t>强弱电工程</t>
  </si>
  <si>
    <t>提供及安装灯具</t>
  </si>
  <si>
    <t>项</t>
  </si>
  <si>
    <t>灯具数量及开关插座数量按照双方确认的深化图纸执行</t>
  </si>
  <si>
    <t>嵌入式600*600灯盘</t>
  </si>
  <si>
    <t>套</t>
  </si>
  <si>
    <t>筒灯</t>
  </si>
  <si>
    <t>射灯</t>
  </si>
  <si>
    <t>办公室长条吊灯</t>
  </si>
  <si>
    <t>LED灯带</t>
  </si>
  <si>
    <t>排气扇</t>
  </si>
  <si>
    <t>提供及安装开关插座面板</t>
  </si>
  <si>
    <t>五孔插座</t>
  </si>
  <si>
    <t>网络插座</t>
  </si>
  <si>
    <t>扳式暗开关(单控)单联</t>
  </si>
  <si>
    <t>扳式暗开关(单控)双联</t>
  </si>
  <si>
    <t>扳式暗开关(单控)三联</t>
  </si>
  <si>
    <t>扳式暗开关(单控)四联</t>
  </si>
  <si>
    <t>扳式暗开关(双控)双联</t>
  </si>
  <si>
    <t>给排水工程</t>
  </si>
  <si>
    <t>提供及安装洁具预估</t>
  </si>
  <si>
    <t>蹲便器</t>
  </si>
  <si>
    <t>节水箱</t>
  </si>
  <si>
    <t>台上盆</t>
  </si>
  <si>
    <t>台上盆龙头</t>
  </si>
  <si>
    <t>小便斗及手动冲水阀</t>
  </si>
  <si>
    <t>角阀</t>
  </si>
  <si>
    <t>拖布池水龙头</t>
  </si>
  <si>
    <t>拖布池</t>
  </si>
  <si>
    <t>提供及安装地漏</t>
  </si>
  <si>
    <t>其他</t>
  </si>
  <si>
    <t>家具</t>
  </si>
  <si>
    <t>联系现场负责人确认明细</t>
  </si>
  <si>
    <t>空调（含安装）</t>
  </si>
  <si>
    <t>含税合计</t>
  </si>
  <si>
    <r>
      <t>注：税率为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</si>
</sst>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_);[Red]\(0.0\)"/>
    <numFmt numFmtId="178" formatCode="0.0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新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SimSun"/>
      <charset val="134"/>
    </font>
    <font>
      <sz val="11"/>
      <name val="SimSun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新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176" fontId="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left" vertical="center" wrapText="1"/>
    </xf>
    <xf numFmtId="177" fontId="8" fillId="0" borderId="1" xfId="0" applyNumberFormat="1" applyFont="1" applyFill="1" applyBorder="1" applyAlignment="1">
      <alignment vertical="center" wrapText="1"/>
    </xf>
    <xf numFmtId="177" fontId="9" fillId="0" borderId="1" xfId="0" applyNumberFormat="1" applyFont="1" applyFill="1" applyBorder="1" applyAlignment="1">
      <alignment horizontal="left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177" fontId="12" fillId="0" borderId="2" xfId="0" applyNumberFormat="1" applyFont="1" applyFill="1" applyBorder="1" applyAlignment="1">
      <alignment horizontal="center" vertical="center" wrapText="1"/>
    </xf>
    <xf numFmtId="177" fontId="12" fillId="0" borderId="3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left" vertical="center" wrapText="1"/>
    </xf>
    <xf numFmtId="177" fontId="13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千位分隔_餐厅精装修工程" xfId="50"/>
    <cellStyle name="常规_080219-A&amp;B-RDA内装预算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tabSelected="1" zoomScale="80" zoomScaleNormal="80" topLeftCell="A37" workbookViewId="0">
      <selection activeCell="I74" sqref="I74"/>
    </sheetView>
  </sheetViews>
  <sheetFormatPr defaultColWidth="9" defaultRowHeight="13.5"/>
  <cols>
    <col min="1" max="1" width="5.375" customWidth="1"/>
    <col min="2" max="2" width="29.8416666666667" customWidth="1"/>
    <col min="3" max="3" width="5.775" customWidth="1"/>
    <col min="4" max="4" width="8.375" customWidth="1"/>
    <col min="5" max="5" width="12.025" customWidth="1"/>
    <col min="6" max="6" width="12.4916666666667" customWidth="1"/>
    <col min="7" max="7" width="9.84166666666667" customWidth="1"/>
    <col min="8" max="8" width="9.53333333333333" customWidth="1"/>
    <col min="9" max="9" width="42.6583333333333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4" t="s">
        <v>9</v>
      </c>
    </row>
    <row r="3" ht="15.75" spans="1:9">
      <c r="A3" s="6"/>
      <c r="B3" s="7" t="s">
        <v>10</v>
      </c>
      <c r="C3" s="8"/>
      <c r="D3" s="9"/>
      <c r="E3" s="9"/>
      <c r="F3" s="9"/>
      <c r="G3" s="9"/>
      <c r="H3" s="9"/>
      <c r="I3" s="25"/>
    </row>
    <row r="4" ht="36" spans="1:9">
      <c r="A4" s="6">
        <v>1</v>
      </c>
      <c r="B4" s="10" t="s">
        <v>11</v>
      </c>
      <c r="C4" s="11" t="s">
        <v>12</v>
      </c>
      <c r="D4" s="12">
        <f>254-14-10</f>
        <v>230</v>
      </c>
      <c r="E4" s="12">
        <v>55.25</v>
      </c>
      <c r="F4" s="12">
        <v>12707.5</v>
      </c>
      <c r="G4" s="12"/>
      <c r="H4" s="12"/>
      <c r="I4" s="26" t="s">
        <v>13</v>
      </c>
    </row>
    <row r="5" ht="36" spans="1:9">
      <c r="A5" s="6">
        <v>2</v>
      </c>
      <c r="B5" s="10" t="s">
        <v>14</v>
      </c>
      <c r="C5" s="11" t="s">
        <v>12</v>
      </c>
      <c r="D5" s="12">
        <v>24</v>
      </c>
      <c r="E5" s="12">
        <v>55.25</v>
      </c>
      <c r="F5" s="12">
        <v>1326</v>
      </c>
      <c r="G5" s="12"/>
      <c r="H5" s="12"/>
      <c r="I5" s="26" t="s">
        <v>15</v>
      </c>
    </row>
    <row r="6" ht="60" spans="1:9">
      <c r="A6" s="6">
        <v>3</v>
      </c>
      <c r="B6" s="10" t="s">
        <v>16</v>
      </c>
      <c r="C6" s="11" t="s">
        <v>12</v>
      </c>
      <c r="D6" s="12">
        <f>D5+(13+9+15)*0.5</f>
        <v>42.5</v>
      </c>
      <c r="E6" s="12">
        <v>22.1</v>
      </c>
      <c r="F6" s="12">
        <v>939.25</v>
      </c>
      <c r="G6" s="12"/>
      <c r="H6" s="12"/>
      <c r="I6" s="26" t="s">
        <v>17</v>
      </c>
    </row>
    <row r="7" ht="48" spans="1:9">
      <c r="A7" s="6">
        <v>4</v>
      </c>
      <c r="B7" s="10" t="s">
        <v>18</v>
      </c>
      <c r="C7" s="11" t="s">
        <v>12</v>
      </c>
      <c r="D7" s="12">
        <f>D6</f>
        <v>42.5</v>
      </c>
      <c r="E7" s="12">
        <v>10.2</v>
      </c>
      <c r="F7" s="12">
        <v>433.5</v>
      </c>
      <c r="G7" s="12"/>
      <c r="H7" s="12"/>
      <c r="I7" s="26" t="s">
        <v>19</v>
      </c>
    </row>
    <row r="8" ht="36" spans="1:9">
      <c r="A8" s="6">
        <v>5</v>
      </c>
      <c r="B8" s="10" t="s">
        <v>20</v>
      </c>
      <c r="C8" s="11" t="s">
        <v>12</v>
      </c>
      <c r="D8" s="12">
        <v>24</v>
      </c>
      <c r="E8" s="12">
        <v>106.25</v>
      </c>
      <c r="F8" s="12">
        <v>2550</v>
      </c>
      <c r="G8" s="12"/>
      <c r="H8" s="12"/>
      <c r="I8" s="27" t="s">
        <v>21</v>
      </c>
    </row>
    <row r="9" ht="48" spans="1:9">
      <c r="A9" s="6">
        <v>6</v>
      </c>
      <c r="B9" s="10" t="s">
        <v>22</v>
      </c>
      <c r="C9" s="11" t="s">
        <v>12</v>
      </c>
      <c r="D9" s="12">
        <f>D8</f>
        <v>24</v>
      </c>
      <c r="E9" s="12">
        <v>27.2</v>
      </c>
      <c r="F9" s="12">
        <v>652.8</v>
      </c>
      <c r="G9" s="12"/>
      <c r="H9" s="12"/>
      <c r="I9" s="26" t="s">
        <v>19</v>
      </c>
    </row>
    <row r="10" ht="14.25" spans="1:9">
      <c r="A10" s="6">
        <v>7</v>
      </c>
      <c r="B10" s="10" t="s">
        <v>23</v>
      </c>
      <c r="C10" s="11" t="s">
        <v>24</v>
      </c>
      <c r="D10" s="12">
        <v>4</v>
      </c>
      <c r="E10" s="12">
        <v>85</v>
      </c>
      <c r="F10" s="12">
        <v>340</v>
      </c>
      <c r="G10" s="12"/>
      <c r="H10" s="12"/>
      <c r="I10" s="27" t="s">
        <v>25</v>
      </c>
    </row>
    <row r="11" ht="71" customHeight="1" spans="1:9">
      <c r="A11" s="6">
        <v>8</v>
      </c>
      <c r="B11" s="10" t="s">
        <v>26</v>
      </c>
      <c r="C11" s="11" t="s">
        <v>12</v>
      </c>
      <c r="D11" s="12">
        <f>D6</f>
        <v>42.5</v>
      </c>
      <c r="E11" s="12">
        <v>22.1</v>
      </c>
      <c r="F11" s="12">
        <v>939.25</v>
      </c>
      <c r="G11" s="12"/>
      <c r="H11" s="12"/>
      <c r="I11" s="26" t="s">
        <v>17</v>
      </c>
    </row>
    <row r="12" ht="14.25" spans="1:9">
      <c r="A12" s="6">
        <v>9</v>
      </c>
      <c r="B12" s="10" t="s">
        <v>27</v>
      </c>
      <c r="C12" s="11" t="s">
        <v>12</v>
      </c>
      <c r="D12" s="12">
        <f>D4+D5</f>
        <v>254</v>
      </c>
      <c r="E12" s="12">
        <v>12.75</v>
      </c>
      <c r="F12" s="12">
        <v>3238.5</v>
      </c>
      <c r="G12" s="12"/>
      <c r="H12" s="12"/>
      <c r="I12" s="27" t="s">
        <v>28</v>
      </c>
    </row>
    <row r="13" ht="14.25" spans="1:9">
      <c r="A13" s="6">
        <v>10</v>
      </c>
      <c r="B13" s="10" t="s">
        <v>29</v>
      </c>
      <c r="C13" s="11" t="s">
        <v>30</v>
      </c>
      <c r="D13" s="12">
        <v>165</v>
      </c>
      <c r="E13" s="12">
        <v>29.75</v>
      </c>
      <c r="F13" s="12">
        <v>4908.75</v>
      </c>
      <c r="G13" s="12"/>
      <c r="H13" s="12"/>
      <c r="I13" s="26" t="s">
        <v>31</v>
      </c>
    </row>
    <row r="14" ht="14.25" spans="1:9">
      <c r="A14" s="6"/>
      <c r="B14" s="7" t="s">
        <v>32</v>
      </c>
      <c r="C14" s="6"/>
      <c r="D14" s="12"/>
      <c r="E14" s="12"/>
      <c r="F14" s="12"/>
      <c r="G14" s="12"/>
      <c r="H14" s="12"/>
      <c r="I14" s="25"/>
    </row>
    <row r="15" ht="36" spans="1:9">
      <c r="A15" s="6">
        <v>11</v>
      </c>
      <c r="B15" s="10" t="s">
        <v>33</v>
      </c>
      <c r="C15" s="11" t="s">
        <v>12</v>
      </c>
      <c r="D15" s="13">
        <f>6.2*3.85*4+(3.2+3.4+4.9+3.38)*3.85+(2.1*2+2.7+1)*3.85</f>
        <v>183.183</v>
      </c>
      <c r="E15" s="13">
        <v>97.75</v>
      </c>
      <c r="F15" s="13">
        <v>17906.13825</v>
      </c>
      <c r="G15" s="13"/>
      <c r="H15" s="13"/>
      <c r="I15" s="27" t="s">
        <v>34</v>
      </c>
    </row>
    <row r="16" ht="14.25" spans="1:9">
      <c r="A16" s="6">
        <v>12</v>
      </c>
      <c r="B16" s="10" t="s">
        <v>35</v>
      </c>
      <c r="C16" s="11" t="s">
        <v>30</v>
      </c>
      <c r="D16" s="12">
        <v>3</v>
      </c>
      <c r="E16" s="12">
        <v>83.3</v>
      </c>
      <c r="F16" s="12">
        <v>249.9</v>
      </c>
      <c r="G16" s="12"/>
      <c r="H16" s="12"/>
      <c r="I16" s="27" t="s">
        <v>36</v>
      </c>
    </row>
    <row r="17" ht="14.25" spans="1:9">
      <c r="A17" s="6">
        <v>13</v>
      </c>
      <c r="B17" s="10" t="s">
        <v>37</v>
      </c>
      <c r="C17" s="11" t="s">
        <v>30</v>
      </c>
      <c r="D17" s="12">
        <f>2.1*2+2.7+1+1.6</f>
        <v>9.5</v>
      </c>
      <c r="E17" s="12">
        <v>127.5</v>
      </c>
      <c r="F17" s="12">
        <v>1211.25</v>
      </c>
      <c r="G17" s="12"/>
      <c r="H17" s="12"/>
      <c r="I17" s="27" t="s">
        <v>37</v>
      </c>
    </row>
    <row r="18" ht="28.5" spans="1:9">
      <c r="A18" s="6">
        <v>14</v>
      </c>
      <c r="B18" s="10" t="s">
        <v>38</v>
      </c>
      <c r="C18" s="14" t="s">
        <v>12</v>
      </c>
      <c r="D18" s="12">
        <f>16.25*2.4+(3.3+2.7+2.7)*2.4</f>
        <v>59.88</v>
      </c>
      <c r="E18" s="12">
        <v>323</v>
      </c>
      <c r="F18" s="12">
        <v>19341.24</v>
      </c>
      <c r="G18" s="12"/>
      <c r="H18" s="12"/>
      <c r="I18" s="28" t="s">
        <v>39</v>
      </c>
    </row>
    <row r="19" ht="28.5" spans="1:9">
      <c r="A19" s="6">
        <v>15</v>
      </c>
      <c r="B19" s="10" t="s">
        <v>40</v>
      </c>
      <c r="C19" s="14" t="s">
        <v>12</v>
      </c>
      <c r="D19" s="12">
        <f>16.25*0.6+(3.3+2.7+2.7+2.7+2)*0.6</f>
        <v>17.79</v>
      </c>
      <c r="E19" s="12">
        <v>221</v>
      </c>
      <c r="F19" s="12">
        <v>3931.59</v>
      </c>
      <c r="G19" s="12"/>
      <c r="H19" s="12"/>
      <c r="I19" s="28" t="s">
        <v>41</v>
      </c>
    </row>
    <row r="20" ht="14.25" spans="1:9">
      <c r="A20" s="6"/>
      <c r="B20" s="7" t="s">
        <v>42</v>
      </c>
      <c r="C20" s="6"/>
      <c r="D20" s="12"/>
      <c r="E20" s="12"/>
      <c r="F20" s="12"/>
      <c r="G20" s="12"/>
      <c r="H20" s="12"/>
      <c r="I20" s="29"/>
    </row>
    <row r="21" ht="36" spans="1:9">
      <c r="A21" s="6">
        <v>16</v>
      </c>
      <c r="B21" s="10" t="s">
        <v>43</v>
      </c>
      <c r="C21" s="11" t="s">
        <v>12</v>
      </c>
      <c r="D21" s="12">
        <f>(13+9)*2.4+15*2.8</f>
        <v>94.8</v>
      </c>
      <c r="E21" s="12">
        <v>57.8</v>
      </c>
      <c r="F21" s="12">
        <v>5479.44</v>
      </c>
      <c r="G21" s="12"/>
      <c r="H21" s="12"/>
      <c r="I21" s="26" t="s">
        <v>44</v>
      </c>
    </row>
    <row r="22" ht="60" spans="1:9">
      <c r="A22" s="6">
        <v>17</v>
      </c>
      <c r="B22" s="10" t="s">
        <v>45</v>
      </c>
      <c r="C22" s="11" t="s">
        <v>12</v>
      </c>
      <c r="D22" s="12">
        <f>(13+9)*1+15*1</f>
        <v>37</v>
      </c>
      <c r="E22" s="12">
        <v>22.1</v>
      </c>
      <c r="F22" s="12">
        <v>817.7</v>
      </c>
      <c r="G22" s="12"/>
      <c r="H22" s="12"/>
      <c r="I22" s="26" t="s">
        <v>17</v>
      </c>
    </row>
    <row r="23" ht="48" spans="1:9">
      <c r="A23" s="6">
        <v>18</v>
      </c>
      <c r="B23" s="10" t="s">
        <v>18</v>
      </c>
      <c r="C23" s="11" t="s">
        <v>12</v>
      </c>
      <c r="D23" s="12">
        <f>D22</f>
        <v>37</v>
      </c>
      <c r="E23" s="12">
        <v>10.2</v>
      </c>
      <c r="F23" s="12">
        <v>377.4</v>
      </c>
      <c r="G23" s="12"/>
      <c r="H23" s="12"/>
      <c r="I23" s="26" t="s">
        <v>19</v>
      </c>
    </row>
    <row r="24" ht="14.25" spans="1:9">
      <c r="A24" s="6">
        <v>19</v>
      </c>
      <c r="B24" s="10" t="s">
        <v>46</v>
      </c>
      <c r="C24" s="11" t="s">
        <v>12</v>
      </c>
      <c r="D24" s="12">
        <f>D21</f>
        <v>94.8</v>
      </c>
      <c r="E24" s="12">
        <v>12.75</v>
      </c>
      <c r="F24" s="12">
        <v>1208.7</v>
      </c>
      <c r="G24" s="12"/>
      <c r="H24" s="12"/>
      <c r="I24" s="27" t="s">
        <v>47</v>
      </c>
    </row>
    <row r="25" ht="84" spans="1:9">
      <c r="A25" s="6">
        <v>20</v>
      </c>
      <c r="B25" s="10" t="s">
        <v>48</v>
      </c>
      <c r="C25" s="14" t="s">
        <v>12</v>
      </c>
      <c r="D25" s="12">
        <f>D13*3</f>
        <v>495</v>
      </c>
      <c r="E25" s="12">
        <v>23.8</v>
      </c>
      <c r="F25" s="12">
        <v>11781</v>
      </c>
      <c r="G25" s="12"/>
      <c r="H25" s="12"/>
      <c r="I25" s="27" t="s">
        <v>49</v>
      </c>
    </row>
    <row r="26" ht="14.25" spans="1:9">
      <c r="A26" s="6">
        <v>21</v>
      </c>
      <c r="B26" s="10" t="s">
        <v>50</v>
      </c>
      <c r="C26" s="11" t="s">
        <v>30</v>
      </c>
      <c r="D26" s="12">
        <v>1.7</v>
      </c>
      <c r="E26" s="12">
        <v>552.5</v>
      </c>
      <c r="F26" s="12">
        <v>939.25</v>
      </c>
      <c r="G26" s="12"/>
      <c r="H26" s="12"/>
      <c r="I26" s="27" t="s">
        <v>51</v>
      </c>
    </row>
    <row r="27" ht="15.75" spans="1:9">
      <c r="A27" s="6"/>
      <c r="B27" s="7" t="s">
        <v>52</v>
      </c>
      <c r="C27" s="8"/>
      <c r="D27" s="15"/>
      <c r="E27" s="16"/>
      <c r="F27" s="16"/>
      <c r="G27" s="16"/>
      <c r="H27" s="16"/>
      <c r="I27" s="25"/>
    </row>
    <row r="28" ht="42.75" spans="1:9">
      <c r="A28" s="6">
        <v>22</v>
      </c>
      <c r="B28" s="10" t="s">
        <v>53</v>
      </c>
      <c r="C28" s="14" t="s">
        <v>54</v>
      </c>
      <c r="D28" s="12">
        <v>4</v>
      </c>
      <c r="E28" s="12">
        <v>425</v>
      </c>
      <c r="F28" s="12">
        <v>1700</v>
      </c>
      <c r="G28" s="12"/>
      <c r="H28" s="12"/>
      <c r="I28" s="25"/>
    </row>
    <row r="29" ht="42.75" spans="1:9">
      <c r="A29" s="6">
        <v>23</v>
      </c>
      <c r="B29" s="10" t="s">
        <v>55</v>
      </c>
      <c r="C29" s="14" t="s">
        <v>54</v>
      </c>
      <c r="D29" s="12">
        <v>4</v>
      </c>
      <c r="E29" s="12">
        <v>850</v>
      </c>
      <c r="F29" s="12">
        <v>3400</v>
      </c>
      <c r="G29" s="12"/>
      <c r="H29" s="12"/>
      <c r="I29" s="25"/>
    </row>
    <row r="30" ht="14.25" spans="1:9">
      <c r="A30" s="6">
        <v>24</v>
      </c>
      <c r="B30" s="10" t="s">
        <v>56</v>
      </c>
      <c r="C30" s="14" t="s">
        <v>54</v>
      </c>
      <c r="D30" s="12">
        <v>1</v>
      </c>
      <c r="E30" s="12">
        <v>765</v>
      </c>
      <c r="F30" s="12">
        <v>765</v>
      </c>
      <c r="G30" s="12"/>
      <c r="H30" s="12"/>
      <c r="I30" s="25"/>
    </row>
    <row r="31" ht="14.25" spans="1:9">
      <c r="A31" s="6">
        <v>25</v>
      </c>
      <c r="B31" s="10" t="s">
        <v>57</v>
      </c>
      <c r="C31" s="11" t="s">
        <v>54</v>
      </c>
      <c r="D31" s="12">
        <v>2</v>
      </c>
      <c r="E31" s="12">
        <v>765</v>
      </c>
      <c r="F31" s="12">
        <v>1530</v>
      </c>
      <c r="G31" s="12"/>
      <c r="H31" s="12"/>
      <c r="I31" s="25"/>
    </row>
    <row r="32" ht="14.25" spans="1:9">
      <c r="A32" s="6">
        <v>26</v>
      </c>
      <c r="B32" s="10" t="s">
        <v>58</v>
      </c>
      <c r="C32" s="11" t="s">
        <v>59</v>
      </c>
      <c r="D32" s="12">
        <v>4</v>
      </c>
      <c r="E32" s="12">
        <v>722.5</v>
      </c>
      <c r="F32" s="12">
        <v>2890</v>
      </c>
      <c r="G32" s="12"/>
      <c r="H32" s="12"/>
      <c r="I32" s="25"/>
    </row>
    <row r="33" ht="14.25" spans="1:9">
      <c r="A33" s="6">
        <v>27</v>
      </c>
      <c r="B33" s="10" t="s">
        <v>60</v>
      </c>
      <c r="C33" s="14" t="s">
        <v>12</v>
      </c>
      <c r="D33" s="12">
        <f>(2+2.4*2)*0.3*2</f>
        <v>4.08</v>
      </c>
      <c r="E33" s="12">
        <v>306</v>
      </c>
      <c r="F33" s="12">
        <v>1248.48</v>
      </c>
      <c r="G33" s="12"/>
      <c r="H33" s="12"/>
      <c r="I33" s="25"/>
    </row>
    <row r="34" ht="14.25" spans="1:9">
      <c r="A34" s="6">
        <v>28</v>
      </c>
      <c r="B34" s="10" t="s">
        <v>61</v>
      </c>
      <c r="C34" s="14" t="s">
        <v>12</v>
      </c>
      <c r="D34" s="12">
        <f>(1.5+2.4*2)*0.5</f>
        <v>3.15</v>
      </c>
      <c r="E34" s="12">
        <v>306</v>
      </c>
      <c r="F34" s="12">
        <v>963.9</v>
      </c>
      <c r="G34" s="12"/>
      <c r="H34" s="12"/>
      <c r="I34" s="25"/>
    </row>
    <row r="35" ht="14.25" spans="1:9">
      <c r="A35" s="6"/>
      <c r="B35" s="7" t="s">
        <v>62</v>
      </c>
      <c r="C35" s="8"/>
      <c r="D35" s="12"/>
      <c r="E35" s="12"/>
      <c r="F35" s="12"/>
      <c r="G35" s="12"/>
      <c r="H35" s="12"/>
      <c r="I35" s="25"/>
    </row>
    <row r="36" ht="14.25" spans="1:9">
      <c r="A36" s="6">
        <v>29</v>
      </c>
      <c r="B36" s="10" t="s">
        <v>63</v>
      </c>
      <c r="C36" s="14" t="s">
        <v>12</v>
      </c>
      <c r="D36" s="12">
        <f>D4*1.05</f>
        <v>241.5</v>
      </c>
      <c r="E36" s="12">
        <v>46.75</v>
      </c>
      <c r="F36" s="12">
        <v>11290.125</v>
      </c>
      <c r="G36" s="12"/>
      <c r="H36" s="12"/>
      <c r="I36" s="27"/>
    </row>
    <row r="37" ht="14.25" spans="1:9">
      <c r="A37" s="6">
        <v>30</v>
      </c>
      <c r="B37" s="10" t="s">
        <v>64</v>
      </c>
      <c r="C37" s="14" t="s">
        <v>12</v>
      </c>
      <c r="D37" s="12">
        <f>D5*1.05</f>
        <v>25.2</v>
      </c>
      <c r="E37" s="12">
        <v>46.75</v>
      </c>
      <c r="F37" s="12">
        <v>1178.1</v>
      </c>
      <c r="G37" s="12"/>
      <c r="H37" s="12"/>
      <c r="I37" s="27"/>
    </row>
    <row r="38" ht="14.25" spans="1:9">
      <c r="A38" s="6">
        <v>31</v>
      </c>
      <c r="B38" s="10" t="s">
        <v>65</v>
      </c>
      <c r="C38" s="14" t="s">
        <v>12</v>
      </c>
      <c r="D38" s="12">
        <f>D21*1.05</f>
        <v>99.54</v>
      </c>
      <c r="E38" s="12">
        <v>46.75</v>
      </c>
      <c r="F38" s="12">
        <v>4653.495</v>
      </c>
      <c r="G38" s="12"/>
      <c r="H38" s="12"/>
      <c r="I38" s="27"/>
    </row>
    <row r="39" ht="14.25" spans="1:9">
      <c r="A39" s="6"/>
      <c r="B39" s="17" t="s">
        <v>66</v>
      </c>
      <c r="C39" s="18"/>
      <c r="D39" s="18"/>
      <c r="E39" s="12"/>
      <c r="F39" s="12"/>
      <c r="G39" s="12"/>
      <c r="H39" s="12"/>
      <c r="I39" s="18"/>
    </row>
    <row r="40" ht="14.25" spans="1:9">
      <c r="A40" s="6">
        <v>32</v>
      </c>
      <c r="B40" s="19" t="s">
        <v>67</v>
      </c>
      <c r="C40" s="20" t="s">
        <v>68</v>
      </c>
      <c r="D40" s="12">
        <v>1</v>
      </c>
      <c r="E40" s="12">
        <v>4692</v>
      </c>
      <c r="F40" s="12">
        <v>4692</v>
      </c>
      <c r="G40" s="21"/>
      <c r="H40" s="21"/>
      <c r="I40" s="30" t="s">
        <v>69</v>
      </c>
    </row>
    <row r="41" ht="14.25" spans="1:9">
      <c r="A41" s="6">
        <v>33</v>
      </c>
      <c r="B41" s="19" t="s">
        <v>70</v>
      </c>
      <c r="C41" s="20" t="s">
        <v>71</v>
      </c>
      <c r="D41" s="12">
        <v>19</v>
      </c>
      <c r="E41" s="12">
        <v>68</v>
      </c>
      <c r="F41" s="12">
        <v>1292</v>
      </c>
      <c r="G41" s="22"/>
      <c r="H41" s="22"/>
      <c r="I41" s="31"/>
    </row>
    <row r="42" ht="14.25" spans="1:9">
      <c r="A42" s="6">
        <v>34</v>
      </c>
      <c r="B42" s="19" t="s">
        <v>72</v>
      </c>
      <c r="C42" s="20" t="s">
        <v>71</v>
      </c>
      <c r="D42" s="12">
        <v>40</v>
      </c>
      <c r="E42" s="12">
        <v>24.65</v>
      </c>
      <c r="F42" s="12">
        <v>986</v>
      </c>
      <c r="G42" s="12"/>
      <c r="H42" s="12"/>
      <c r="I42" s="32"/>
    </row>
    <row r="43" ht="14.25" spans="1:9">
      <c r="A43" s="6">
        <v>35</v>
      </c>
      <c r="B43" s="19" t="s">
        <v>73</v>
      </c>
      <c r="C43" s="20" t="s">
        <v>71</v>
      </c>
      <c r="D43" s="12">
        <v>8</v>
      </c>
      <c r="E43" s="12">
        <v>29.75</v>
      </c>
      <c r="F43" s="12">
        <v>238</v>
      </c>
      <c r="G43" s="12"/>
      <c r="H43" s="12"/>
      <c r="I43" s="32"/>
    </row>
    <row r="44" ht="14.25" spans="1:9">
      <c r="A44" s="6">
        <v>36</v>
      </c>
      <c r="B44" s="19" t="s">
        <v>74</v>
      </c>
      <c r="C44" s="20" t="s">
        <v>71</v>
      </c>
      <c r="D44" s="12">
        <v>2</v>
      </c>
      <c r="E44" s="12">
        <v>518.5</v>
      </c>
      <c r="F44" s="12">
        <v>1037</v>
      </c>
      <c r="G44" s="12"/>
      <c r="H44" s="12"/>
      <c r="I44" s="32"/>
    </row>
    <row r="45" ht="14.25" spans="1:9">
      <c r="A45" s="6">
        <v>37</v>
      </c>
      <c r="B45" s="19" t="s">
        <v>75</v>
      </c>
      <c r="C45" s="20" t="s">
        <v>30</v>
      </c>
      <c r="D45" s="12">
        <v>40</v>
      </c>
      <c r="E45" s="12">
        <v>22.1</v>
      </c>
      <c r="F45" s="12">
        <v>884</v>
      </c>
      <c r="G45" s="12"/>
      <c r="H45" s="12"/>
      <c r="I45" s="32"/>
    </row>
    <row r="46" ht="14.25" spans="1:9">
      <c r="A46" s="6">
        <v>38</v>
      </c>
      <c r="B46" s="19" t="s">
        <v>76</v>
      </c>
      <c r="C46" s="20" t="s">
        <v>71</v>
      </c>
      <c r="D46" s="12">
        <v>2</v>
      </c>
      <c r="E46" s="12">
        <v>127.5</v>
      </c>
      <c r="F46" s="12">
        <v>255</v>
      </c>
      <c r="G46" s="12"/>
      <c r="H46" s="12"/>
      <c r="I46" s="32"/>
    </row>
    <row r="47" ht="14.25" spans="1:9">
      <c r="A47" s="6">
        <v>39</v>
      </c>
      <c r="B47" s="19" t="s">
        <v>77</v>
      </c>
      <c r="C47" s="20" t="s">
        <v>68</v>
      </c>
      <c r="D47" s="12">
        <v>1</v>
      </c>
      <c r="E47" s="12">
        <v>2062.95</v>
      </c>
      <c r="F47" s="12">
        <v>2062.95</v>
      </c>
      <c r="G47" s="12"/>
      <c r="H47" s="12"/>
      <c r="I47" s="32"/>
    </row>
    <row r="48" ht="14.25" spans="1:9">
      <c r="A48" s="6">
        <v>40</v>
      </c>
      <c r="B48" s="19" t="s">
        <v>78</v>
      </c>
      <c r="C48" s="20" t="s">
        <v>71</v>
      </c>
      <c r="D48" s="12">
        <v>90</v>
      </c>
      <c r="E48" s="12">
        <v>12.75</v>
      </c>
      <c r="F48" s="12">
        <v>1147.5</v>
      </c>
      <c r="G48" s="12"/>
      <c r="H48" s="12"/>
      <c r="I48" s="32"/>
    </row>
    <row r="49" ht="14.25" spans="1:9">
      <c r="A49" s="6">
        <v>41</v>
      </c>
      <c r="B49" s="19" t="s">
        <v>79</v>
      </c>
      <c r="C49" s="20" t="s">
        <v>71</v>
      </c>
      <c r="D49" s="12">
        <v>25</v>
      </c>
      <c r="E49" s="12">
        <v>23.8</v>
      </c>
      <c r="F49" s="12">
        <v>595</v>
      </c>
      <c r="G49" s="12"/>
      <c r="H49" s="12"/>
      <c r="I49" s="32"/>
    </row>
    <row r="50" ht="14.25" spans="1:9">
      <c r="A50" s="6">
        <v>42</v>
      </c>
      <c r="B50" s="19" t="s">
        <v>80</v>
      </c>
      <c r="C50" s="20" t="s">
        <v>71</v>
      </c>
      <c r="D50" s="12">
        <v>1</v>
      </c>
      <c r="E50" s="12">
        <v>12.75</v>
      </c>
      <c r="F50" s="12">
        <v>12.75</v>
      </c>
      <c r="G50" s="12"/>
      <c r="H50" s="12"/>
      <c r="I50" s="32"/>
    </row>
    <row r="51" ht="14.25" spans="1:9">
      <c r="A51" s="6">
        <v>43</v>
      </c>
      <c r="B51" s="19" t="s">
        <v>81</v>
      </c>
      <c r="C51" s="20" t="s">
        <v>71</v>
      </c>
      <c r="D51" s="12">
        <v>6</v>
      </c>
      <c r="E51" s="12">
        <v>15.3</v>
      </c>
      <c r="F51" s="12">
        <v>91.8</v>
      </c>
      <c r="G51" s="12"/>
      <c r="H51" s="12"/>
      <c r="I51" s="32"/>
    </row>
    <row r="52" ht="14.25" spans="1:9">
      <c r="A52" s="6">
        <v>44</v>
      </c>
      <c r="B52" s="19" t="s">
        <v>82</v>
      </c>
      <c r="C52" s="20" t="s">
        <v>71</v>
      </c>
      <c r="D52" s="12">
        <v>8</v>
      </c>
      <c r="E52" s="12">
        <v>18.7</v>
      </c>
      <c r="F52" s="12">
        <v>149.6</v>
      </c>
      <c r="G52" s="12"/>
      <c r="H52" s="12"/>
      <c r="I52" s="32"/>
    </row>
    <row r="53" ht="14.25" spans="1:9">
      <c r="A53" s="6">
        <v>45</v>
      </c>
      <c r="B53" s="19" t="s">
        <v>83</v>
      </c>
      <c r="C53" s="20" t="s">
        <v>71</v>
      </c>
      <c r="D53" s="12">
        <v>2</v>
      </c>
      <c r="E53" s="12">
        <v>23.8</v>
      </c>
      <c r="F53" s="12">
        <v>47.6</v>
      </c>
      <c r="G53" s="12"/>
      <c r="H53" s="12"/>
      <c r="I53" s="32"/>
    </row>
    <row r="54" ht="14.25" spans="1:9">
      <c r="A54" s="6">
        <v>46</v>
      </c>
      <c r="B54" s="19" t="s">
        <v>84</v>
      </c>
      <c r="C54" s="20" t="s">
        <v>71</v>
      </c>
      <c r="D54" s="12">
        <v>1</v>
      </c>
      <c r="E54" s="12">
        <v>18.7</v>
      </c>
      <c r="F54" s="12">
        <v>18.7</v>
      </c>
      <c r="G54" s="12"/>
      <c r="H54" s="12"/>
      <c r="I54" s="32"/>
    </row>
    <row r="55" ht="14.25" spans="1:9">
      <c r="A55" s="6"/>
      <c r="B55" s="17" t="s">
        <v>85</v>
      </c>
      <c r="C55" s="20"/>
      <c r="D55" s="12"/>
      <c r="E55" s="12"/>
      <c r="F55" s="12"/>
      <c r="G55" s="12"/>
      <c r="H55" s="12"/>
      <c r="I55" s="32"/>
    </row>
    <row r="56" ht="14.25" spans="1:9">
      <c r="A56" s="6">
        <v>47</v>
      </c>
      <c r="B56" s="23" t="s">
        <v>86</v>
      </c>
      <c r="C56" s="20" t="s">
        <v>68</v>
      </c>
      <c r="D56" s="12">
        <v>1</v>
      </c>
      <c r="E56" s="12">
        <v>3785.05</v>
      </c>
      <c r="F56" s="12">
        <v>3785.05</v>
      </c>
      <c r="G56" s="12"/>
      <c r="H56" s="12"/>
      <c r="I56" s="32"/>
    </row>
    <row r="57" ht="14.25" spans="1:9">
      <c r="A57" s="6">
        <v>48</v>
      </c>
      <c r="B57" s="23" t="s">
        <v>87</v>
      </c>
      <c r="C57" s="20" t="s">
        <v>71</v>
      </c>
      <c r="D57" s="12">
        <v>2</v>
      </c>
      <c r="E57" s="12">
        <v>216.75</v>
      </c>
      <c r="F57" s="12">
        <v>433.5</v>
      </c>
      <c r="G57" s="12"/>
      <c r="H57" s="12"/>
      <c r="I57" s="32"/>
    </row>
    <row r="58" ht="14.25" spans="1:9">
      <c r="A58" s="6">
        <v>49</v>
      </c>
      <c r="B58" s="23" t="s">
        <v>88</v>
      </c>
      <c r="C58" s="20" t="s">
        <v>71</v>
      </c>
      <c r="D58" s="12">
        <v>2</v>
      </c>
      <c r="E58" s="12">
        <v>191.25</v>
      </c>
      <c r="F58" s="12">
        <v>382.5</v>
      </c>
      <c r="G58" s="12"/>
      <c r="H58" s="12"/>
      <c r="I58" s="32"/>
    </row>
    <row r="59" ht="14.25" spans="1:9">
      <c r="A59" s="6">
        <v>50</v>
      </c>
      <c r="B59" s="23" t="s">
        <v>89</v>
      </c>
      <c r="C59" s="20" t="s">
        <v>71</v>
      </c>
      <c r="D59" s="12">
        <v>2</v>
      </c>
      <c r="E59" s="12">
        <v>510</v>
      </c>
      <c r="F59" s="12">
        <v>1020</v>
      </c>
      <c r="G59" s="12"/>
      <c r="H59" s="12"/>
      <c r="I59" s="32"/>
    </row>
    <row r="60" ht="14.25" spans="1:9">
      <c r="A60" s="6">
        <v>51</v>
      </c>
      <c r="B60" s="23" t="s">
        <v>90</v>
      </c>
      <c r="C60" s="20" t="s">
        <v>71</v>
      </c>
      <c r="D60" s="12">
        <v>2</v>
      </c>
      <c r="E60" s="12">
        <v>323</v>
      </c>
      <c r="F60" s="12">
        <v>646</v>
      </c>
      <c r="G60" s="12"/>
      <c r="H60" s="12"/>
      <c r="I60" s="32"/>
    </row>
    <row r="61" ht="14.25" spans="1:9">
      <c r="A61" s="6">
        <v>52</v>
      </c>
      <c r="B61" s="23" t="s">
        <v>91</v>
      </c>
      <c r="C61" s="20" t="s">
        <v>71</v>
      </c>
      <c r="D61" s="12">
        <v>1</v>
      </c>
      <c r="E61" s="12">
        <v>552.5</v>
      </c>
      <c r="F61" s="12">
        <v>552.5</v>
      </c>
      <c r="G61" s="12"/>
      <c r="H61" s="12"/>
      <c r="I61" s="32"/>
    </row>
    <row r="62" ht="14.25" spans="1:9">
      <c r="A62" s="6">
        <v>53</v>
      </c>
      <c r="B62" s="23" t="s">
        <v>92</v>
      </c>
      <c r="C62" s="20" t="s">
        <v>71</v>
      </c>
      <c r="D62" s="12">
        <f>2+4</f>
        <v>6</v>
      </c>
      <c r="E62" s="12">
        <v>19.55</v>
      </c>
      <c r="F62" s="12">
        <v>117.3</v>
      </c>
      <c r="G62" s="12"/>
      <c r="H62" s="12"/>
      <c r="I62" s="32"/>
    </row>
    <row r="63" ht="14.25" spans="1:9">
      <c r="A63" s="6">
        <v>54</v>
      </c>
      <c r="B63" s="23" t="s">
        <v>93</v>
      </c>
      <c r="C63" s="20" t="s">
        <v>24</v>
      </c>
      <c r="D63" s="12">
        <v>1</v>
      </c>
      <c r="E63" s="12">
        <v>55.25</v>
      </c>
      <c r="F63" s="12">
        <v>55.25</v>
      </c>
      <c r="G63" s="12"/>
      <c r="H63" s="12"/>
      <c r="I63" s="32"/>
    </row>
    <row r="64" ht="14.25" spans="1:9">
      <c r="A64" s="6">
        <v>55</v>
      </c>
      <c r="B64" s="23" t="s">
        <v>94</v>
      </c>
      <c r="C64" s="20" t="s">
        <v>71</v>
      </c>
      <c r="D64" s="12">
        <v>1</v>
      </c>
      <c r="E64" s="12">
        <v>425</v>
      </c>
      <c r="F64" s="12">
        <v>425</v>
      </c>
      <c r="G64" s="12"/>
      <c r="H64" s="12"/>
      <c r="I64" s="33"/>
    </row>
    <row r="65" ht="14.25" spans="1:9">
      <c r="A65" s="6">
        <v>56</v>
      </c>
      <c r="B65" s="23" t="s">
        <v>95</v>
      </c>
      <c r="C65" s="20" t="s">
        <v>68</v>
      </c>
      <c r="D65" s="12">
        <v>1</v>
      </c>
      <c r="E65" s="12">
        <v>153</v>
      </c>
      <c r="F65" s="12">
        <v>153</v>
      </c>
      <c r="G65" s="12"/>
      <c r="H65" s="12"/>
      <c r="I65" s="32"/>
    </row>
    <row r="66" ht="14.25" spans="1:9">
      <c r="A66" s="6"/>
      <c r="B66" s="17" t="s">
        <v>96</v>
      </c>
      <c r="C66" s="20"/>
      <c r="D66" s="12"/>
      <c r="E66" s="12"/>
      <c r="F66" s="12"/>
      <c r="G66" s="12"/>
      <c r="H66" s="12"/>
      <c r="I66" s="32"/>
    </row>
    <row r="67" ht="16" customHeight="1" spans="1:9">
      <c r="A67" s="6">
        <v>57</v>
      </c>
      <c r="B67" s="19" t="s">
        <v>97</v>
      </c>
      <c r="C67" s="34" t="s">
        <v>68</v>
      </c>
      <c r="D67" s="34">
        <v>1</v>
      </c>
      <c r="E67" s="34">
        <v>64701.201</v>
      </c>
      <c r="F67" s="34">
        <v>64701.201</v>
      </c>
      <c r="G67" s="34"/>
      <c r="H67" s="34"/>
      <c r="I67" s="38" t="s">
        <v>98</v>
      </c>
    </row>
    <row r="68" ht="18" customHeight="1" spans="1:9">
      <c r="A68" s="6">
        <v>58</v>
      </c>
      <c r="B68" s="19" t="s">
        <v>99</v>
      </c>
      <c r="C68" s="34" t="s">
        <v>68</v>
      </c>
      <c r="D68" s="34">
        <v>1</v>
      </c>
      <c r="E68" s="34">
        <v>39462.1</v>
      </c>
      <c r="F68" s="34">
        <v>39462.1</v>
      </c>
      <c r="G68" s="34"/>
      <c r="H68" s="34"/>
      <c r="I68" s="38" t="s">
        <v>98</v>
      </c>
    </row>
    <row r="69" ht="36" customHeight="1" spans="1:9">
      <c r="A69" s="34" t="s">
        <v>100</v>
      </c>
      <c r="B69" s="34"/>
      <c r="C69" s="34"/>
      <c r="D69" s="34"/>
      <c r="E69" s="35"/>
      <c r="F69" s="35">
        <v>246141.55925</v>
      </c>
      <c r="G69" s="35"/>
      <c r="H69" s="35"/>
      <c r="I69" s="38"/>
    </row>
    <row r="70" ht="28" customHeight="1" spans="1:9">
      <c r="A70" s="36" t="s">
        <v>101</v>
      </c>
      <c r="B70" s="37"/>
      <c r="C70" s="37"/>
      <c r="D70" s="37"/>
      <c r="E70" s="37"/>
      <c r="F70" s="37"/>
      <c r="G70" s="37"/>
      <c r="H70" s="37"/>
      <c r="I70" s="37"/>
    </row>
  </sheetData>
  <mergeCells count="4">
    <mergeCell ref="A1:I1"/>
    <mergeCell ref="A69:D69"/>
    <mergeCell ref="A70:I70"/>
    <mergeCell ref="I40:I41"/>
  </mergeCells>
  <pageMargins left="0.472222222222222" right="0.432638888888889" top="0.66875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控制价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阿程</cp:lastModifiedBy>
  <dcterms:created xsi:type="dcterms:W3CDTF">2024-04-07T02:53:00Z</dcterms:created>
  <dcterms:modified xsi:type="dcterms:W3CDTF">2024-04-10T03:47:59Z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BB1C36E261604E78BC8AE19753F1753F_11</vt:lpwstr>
  </property>
  <property fmtid="{D5CDD505-2E9C-101B-9397-08002B2CF9AE}" pid="3" name="KSOProductBuildVer">
    <vt:lpwstr>2052-12.1.0.16417</vt:lpwstr>
  </property>
</Properties>
</file>